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эд бокс\Шаблон контент-плана\"/>
    </mc:Choice>
  </mc:AlternateContent>
  <bookViews>
    <workbookView xWindow="0" yWindow="0" windowWidth="16054" windowHeight="4440"/>
  </bookViews>
  <sheets>
    <sheet name="Plan treści" sheetId="1" r:id="rId1"/>
    <sheet name="Form responses 1" sheetId="2" state="hidden" r:id="rId2"/>
    <sheet name="Raport z zaangażowania ogólne" sheetId="3" r:id="rId3"/>
    <sheet name="Raport zaangażowania według pos" sheetId="4" r:id="rId4"/>
  </sheets>
  <calcPr calcId="162913"/>
  <extLst>
    <ext uri="GoogleSheetsCustomDataVersion1">
      <go:sheetsCustomData xmlns:go="http://customooxmlschemas.google.com/" r:id="rId8" roundtripDataSignature="AMtx7mgOcaHzHJjz2mMYMUgPjLPNuFgGEg=="/>
    </ext>
  </extLst>
</workbook>
</file>

<file path=xl/calcChain.xml><?xml version="1.0" encoding="utf-8"?>
<calcChain xmlns="http://schemas.openxmlformats.org/spreadsheetml/2006/main">
  <c r="G13" i="4" l="1"/>
  <c r="G12" i="4"/>
  <c r="G11" i="4"/>
  <c r="G10" i="4"/>
  <c r="G7" i="4"/>
  <c r="G6" i="4"/>
  <c r="G5" i="4"/>
  <c r="G4" i="4"/>
  <c r="E29" i="3"/>
  <c r="D29" i="3"/>
  <c r="C28" i="3"/>
  <c r="C29" i="3" s="1"/>
  <c r="E27" i="3"/>
  <c r="D27" i="3"/>
  <c r="C26" i="3"/>
  <c r="C27" i="3" s="1"/>
  <c r="E25" i="3"/>
  <c r="D25" i="3"/>
  <c r="C24" i="3"/>
  <c r="C25" i="3" s="1"/>
  <c r="E22" i="3"/>
  <c r="D22" i="3"/>
  <c r="E17" i="3"/>
  <c r="D17" i="3"/>
  <c r="C16" i="3"/>
  <c r="C17" i="3" s="1"/>
  <c r="C15" i="3"/>
  <c r="E14" i="3"/>
  <c r="D14" i="3"/>
  <c r="C14" i="3"/>
  <c r="E12" i="3"/>
  <c r="D12" i="3"/>
  <c r="C11" i="3"/>
  <c r="C10" i="3" s="1"/>
  <c r="E10" i="3"/>
  <c r="D10" i="3"/>
  <c r="E4" i="3"/>
  <c r="D4" i="3"/>
  <c r="C4" i="3"/>
  <c r="C22" i="3" l="1"/>
  <c r="C12" i="3"/>
</calcChain>
</file>

<file path=xl/sharedStrings.xml><?xml version="1.0" encoding="utf-8"?>
<sst xmlns="http://schemas.openxmlformats.org/spreadsheetml/2006/main" count="116" uniqueCount="73">
  <si>
    <t>Data</t>
  </si>
  <si>
    <t>Dzień tygodnia</t>
  </si>
  <si>
    <t>Kanał</t>
  </si>
  <si>
    <t>Rubryka</t>
  </si>
  <si>
    <t>Rodzaj publikacji</t>
  </si>
  <si>
    <t>Nazwa</t>
  </si>
  <si>
    <t>Tekst</t>
  </si>
  <si>
    <t>Grafika</t>
  </si>
  <si>
    <t># Instagram</t>
  </si>
  <si>
    <t>Wzmocnienie reklamy / postu</t>
  </si>
  <si>
    <t>Poniedziałek</t>
  </si>
  <si>
    <t>LInkedIn</t>
  </si>
  <si>
    <t>Nasi pracownicy</t>
  </si>
  <si>
    <t>Post</t>
  </si>
  <si>
    <t>Jan Kowalski</t>
  </si>
  <si>
    <t>W ciągu swojego życia Jan zdołał nauczyć się być kupcem i mieszkać na północy w 20-stopniowych mrozach, a także robić interesy w Niemczech. Ale ścieżki życia zaprowadziły go do nas.</t>
  </si>
  <si>
    <t>Kwadratowy obraz, zawiera logo firmy. Unikalny styl</t>
  </si>
  <si>
    <t>#nasimenadżerowie #kierownik #firma #biznes #kultura_korporacyjna</t>
  </si>
  <si>
    <t>Uruchomiony od 17.05 do 25.05.2023</t>
  </si>
  <si>
    <t>FB</t>
  </si>
  <si>
    <t>Chciałbyś poznać osobę odpowiedzialną za to, aby towar firmy był zawsze na czas? Proszę, witaj Janka!</t>
  </si>
  <si>
    <t>O firmie</t>
  </si>
  <si>
    <t>Rolka na Instagram</t>
  </si>
  <si>
    <t>Wideo z produkcji</t>
  </si>
  <si>
    <t>Instagram</t>
  </si>
  <si>
    <t>Zrób sobie przerwę</t>
  </si>
  <si>
    <t>Relacje</t>
  </si>
  <si>
    <t>Głosowanie</t>
  </si>
  <si>
    <t>Dzisiejsze święto</t>
  </si>
  <si>
    <t>Dzień Miłości</t>
  </si>
  <si>
    <t>Blog</t>
  </si>
  <si>
    <t>Wtorek</t>
  </si>
  <si>
    <t>Problemy techniczne</t>
  </si>
  <si>
    <t>Relacje w mediach</t>
  </si>
  <si>
    <t>Website</t>
  </si>
  <si>
    <t>1. miesiąc</t>
  </si>
  <si>
    <t>2 miesiąc</t>
  </si>
  <si>
    <t>3 miesiąc</t>
  </si>
  <si>
    <t>4 miesiąc</t>
  </si>
  <si>
    <t>Liczba fanów</t>
  </si>
  <si>
    <t>Tempo wzrostu fanów</t>
  </si>
  <si>
    <t>Liczba nowych fanów</t>
  </si>
  <si>
    <t>Liczba osób, które przestały obserwować</t>
  </si>
  <si>
    <t>Ogólna liczba postów</t>
  </si>
  <si>
    <t>Liczba kliknięć w link w nagłówku</t>
  </si>
  <si>
    <t>Liczba kliknięć w link do pobrania w nagłówku</t>
  </si>
  <si>
    <t>Engagement Rate</t>
  </si>
  <si>
    <t>Liczba polubień</t>
  </si>
  <si>
    <t>Wkaźnik aplauzu</t>
  </si>
  <si>
    <t>Liczba udostępnień</t>
  </si>
  <si>
    <t>Wkaźnik amplifikacji</t>
  </si>
  <si>
    <t>Liczba zapisanych postów</t>
  </si>
  <si>
    <t>Liczba komentarzy</t>
  </si>
  <si>
    <t>Wkaźnik konwersacji</t>
  </si>
  <si>
    <t>Facebook</t>
  </si>
  <si>
    <t>Liczba polubień strony</t>
  </si>
  <si>
    <t>Liczba kliknięć w link</t>
  </si>
  <si>
    <t>Liczby polubień postów</t>
  </si>
  <si>
    <t>Liczba udostępnień postów</t>
  </si>
  <si>
    <t>Liczba komentarzy do postów</t>
  </si>
  <si>
    <t>ER</t>
  </si>
  <si>
    <t>Ogólne zaangażowanie</t>
  </si>
  <si>
    <t>14.04.2021</t>
  </si>
  <si>
    <t>Liczba obserwujących</t>
  </si>
  <si>
    <t>18.03.2021</t>
  </si>
  <si>
    <t>Post 1</t>
  </si>
  <si>
    <t>19.03.2021</t>
  </si>
  <si>
    <t>Post 2</t>
  </si>
  <si>
    <t>22.03.2021</t>
  </si>
  <si>
    <t>Post 3</t>
  </si>
  <si>
    <t>23.03.2021</t>
  </si>
  <si>
    <t>Post 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</si>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</sst>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&quot;-&quot;mmm"/>
  </numFmts>
  <fonts count="9" x14ac:knownFonts="1">
    <font>
      <sz val="10"/>
      <color rgb="FF000000"/>
      <name val="Arial"/>
      <scheme val="minor"/>
    </font>
    <font>
      <b/>
      <sz val="9"/>
      <color rgb="FFFFFFFF"/>
      <name val="Calibri"/>
    </font>
    <font>
      <sz val="9"/>
      <color rgb="FF000000"/>
      <name val="Calibri"/>
    </font>
    <font>
      <sz val="10"/>
      <color theme="1"/>
      <name val="Arial"/>
    </font>
    <font>
      <b/>
      <sz val="9"/>
      <color rgb="FF000000"/>
      <name val="Arial"/>
    </font>
    <font>
      <sz val="9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9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8"/>
        <bgColor theme="8"/>
      </patternFill>
    </fill>
    <fill>
      <patternFill patternType="solid">
        <fgColor rgb="FFFCE5CD"/>
        <bgColor rgb="FFFCE5CD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  <fill>
      <patternFill patternType="solid">
        <fgColor rgb="FFCFE2F3"/>
        <bgColor rgb="FFCFE2F3"/>
      </patternFill>
    </fill>
    <fill>
      <patternFill patternType="solid">
        <fgColor rgb="FFD9D2E9"/>
        <bgColor rgb="FFD9D2E9"/>
      </patternFill>
    </fill>
    <fill>
      <patternFill patternType="solid">
        <fgColor rgb="FFB7B7B7"/>
        <bgColor rgb="FFB7B7B7"/>
      </patternFill>
    </fill>
    <fill>
      <patternFill patternType="solid">
        <fgColor rgb="FFF4CCCC"/>
        <bgColor rgb="FFF4CCCC"/>
      </patternFill>
    </fill>
    <fill>
      <patternFill patternType="solid">
        <fgColor rgb="FFD0E0E3"/>
        <bgColor rgb="FFD0E0E3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5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8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9" borderId="1" xfId="0" applyNumberFormat="1" applyFont="1" applyFill="1" applyBorder="1" applyAlignment="1">
      <alignment horizontal="left" vertical="top" wrapText="1"/>
    </xf>
    <xf numFmtId="0" fontId="2" fillId="9" borderId="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wrapText="1"/>
    </xf>
    <xf numFmtId="0" fontId="3" fillId="9" borderId="0" xfId="0" applyFont="1" applyFill="1" applyAlignment="1">
      <alignment wrapText="1"/>
    </xf>
    <xf numFmtId="0" fontId="3" fillId="0" borderId="0" xfId="0" applyFont="1" applyAlignment="1"/>
    <xf numFmtId="0" fontId="7" fillId="0" borderId="0" xfId="0" applyFont="1"/>
    <xf numFmtId="0" fontId="3" fillId="0" borderId="0" xfId="0" applyFont="1"/>
    <xf numFmtId="10" fontId="3" fillId="0" borderId="0" xfId="0" applyNumberFormat="1" applyFont="1"/>
    <xf numFmtId="0" fontId="3" fillId="10" borderId="0" xfId="0" applyFont="1" applyFill="1" applyAlignment="1"/>
    <xf numFmtId="0" fontId="3" fillId="10" borderId="0" xfId="0" applyFont="1" applyFill="1"/>
    <xf numFmtId="10" fontId="3" fillId="10" borderId="0" xfId="0" applyNumberFormat="1" applyFont="1" applyFill="1"/>
    <xf numFmtId="4" fontId="3" fillId="10" borderId="0" xfId="0" applyNumberFormat="1" applyFont="1" applyFill="1"/>
    <xf numFmtId="0" fontId="3" fillId="0" borderId="0" xfId="0" applyFont="1" applyAlignment="1">
      <alignment horizontal="right"/>
    </xf>
    <xf numFmtId="0" fontId="3" fillId="10" borderId="1" xfId="0" applyFont="1" applyFill="1" applyBorder="1" applyAlignment="1"/>
    <xf numFmtId="0" fontId="3" fillId="10" borderId="1" xfId="0" applyFont="1" applyFill="1" applyBorder="1"/>
    <xf numFmtId="0" fontId="3" fillId="11" borderId="1" xfId="0" applyFont="1" applyFill="1" applyBorder="1"/>
    <xf numFmtId="0" fontId="3" fillId="11" borderId="0" xfId="0" applyFont="1" applyFill="1" applyAlignment="1"/>
    <xf numFmtId="0" fontId="3" fillId="0" borderId="1" xfId="0" applyFont="1" applyBorder="1"/>
    <xf numFmtId="0" fontId="3" fillId="0" borderId="1" xfId="0" applyFont="1" applyBorder="1" applyAlignment="1"/>
    <xf numFmtId="10" fontId="3" fillId="0" borderId="1" xfId="0" applyNumberFormat="1" applyFont="1" applyBorder="1"/>
    <xf numFmtId="0" fontId="3" fillId="0" borderId="4" xfId="0" applyFont="1" applyBorder="1" applyAlignment="1"/>
    <xf numFmtId="0" fontId="3" fillId="0" borderId="1" xfId="0" applyFont="1" applyBorder="1" applyAlignment="1">
      <alignment horizontal="right"/>
    </xf>
    <xf numFmtId="164" fontId="2" fillId="0" borderId="2" xfId="0" applyNumberFormat="1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2" fillId="0" borderId="2" xfId="0" applyFont="1" applyBorder="1" applyAlignment="1">
      <alignment horizontal="left" vertical="top" wrapText="1"/>
    </xf>
    <xf numFmtId="0" fontId="3" fillId="3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3" fillId="11" borderId="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2.61328125" defaultRowHeight="15" customHeight="1" x14ac:dyDescent="0.3"/>
  <cols>
    <col min="1" max="1" width="7.4609375" customWidth="1"/>
    <col min="2" max="2" width="10.23046875" customWidth="1"/>
    <col min="3" max="3" width="8.4609375" customWidth="1"/>
    <col min="4" max="4" width="18.4609375" customWidth="1"/>
    <col min="5" max="6" width="33.23046875" customWidth="1"/>
    <col min="7" max="7" width="74.61328125" customWidth="1"/>
    <col min="8" max="8" width="26.765625" customWidth="1"/>
    <col min="9" max="9" width="40.3828125" customWidth="1"/>
    <col min="10" max="10" width="27.61328125" customWidth="1"/>
  </cols>
  <sheetData>
    <row r="1" spans="1:26" ht="15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4"/>
      <c r="L1" s="4"/>
      <c r="M1" s="4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</row>
    <row r="2" spans="1:26" ht="54.75" customHeight="1" x14ac:dyDescent="0.3">
      <c r="A2" s="47">
        <v>44333</v>
      </c>
      <c r="B2" s="50" t="s">
        <v>10</v>
      </c>
      <c r="C2" s="6" t="s">
        <v>11</v>
      </c>
      <c r="D2" s="51" t="s">
        <v>12</v>
      </c>
      <c r="E2" s="7" t="s">
        <v>13</v>
      </c>
      <c r="F2" s="52" t="s">
        <v>14</v>
      </c>
      <c r="G2" s="8" t="s">
        <v>15</v>
      </c>
      <c r="H2" s="53" t="s">
        <v>16</v>
      </c>
      <c r="I2" s="9" t="s">
        <v>17</v>
      </c>
      <c r="J2" s="8" t="s">
        <v>18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57.75" customHeight="1" x14ac:dyDescent="0.3">
      <c r="A3" s="48"/>
      <c r="B3" s="48"/>
      <c r="C3" s="6" t="s">
        <v>19</v>
      </c>
      <c r="D3" s="49"/>
      <c r="E3" s="10" t="s">
        <v>13</v>
      </c>
      <c r="F3" s="49"/>
      <c r="G3" s="8" t="s">
        <v>20</v>
      </c>
      <c r="H3" s="49"/>
      <c r="I3" s="11"/>
      <c r="J3" s="11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3">
      <c r="A4" s="48"/>
      <c r="B4" s="48"/>
      <c r="C4" s="6" t="s">
        <v>11</v>
      </c>
      <c r="D4" s="12" t="s">
        <v>21</v>
      </c>
      <c r="E4" s="13" t="s">
        <v>22</v>
      </c>
      <c r="F4" s="13" t="s">
        <v>23</v>
      </c>
      <c r="G4" s="11"/>
      <c r="H4" s="11"/>
      <c r="I4" s="11"/>
      <c r="J4" s="1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3">
      <c r="A5" s="48"/>
      <c r="B5" s="48"/>
      <c r="C5" s="6" t="s">
        <v>24</v>
      </c>
      <c r="D5" s="14" t="s">
        <v>25</v>
      </c>
      <c r="E5" s="7" t="s">
        <v>26</v>
      </c>
      <c r="F5" s="13" t="s">
        <v>27</v>
      </c>
      <c r="G5" s="11"/>
      <c r="H5" s="11"/>
      <c r="I5" s="11"/>
      <c r="J5" s="11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3">
      <c r="A6" s="48"/>
      <c r="B6" s="48"/>
      <c r="C6" s="6" t="s">
        <v>24</v>
      </c>
      <c r="D6" s="15" t="s">
        <v>28</v>
      </c>
      <c r="E6" s="7" t="s">
        <v>26</v>
      </c>
      <c r="F6" s="13" t="s">
        <v>29</v>
      </c>
      <c r="G6" s="11"/>
      <c r="H6" s="11"/>
      <c r="I6" s="11"/>
      <c r="J6" s="11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1.5" customHeight="1" x14ac:dyDescent="0.3">
      <c r="A7" s="49"/>
      <c r="B7" s="49"/>
      <c r="C7" s="16" t="s">
        <v>30</v>
      </c>
      <c r="D7" s="12" t="s">
        <v>21</v>
      </c>
      <c r="E7" s="10" t="s">
        <v>13</v>
      </c>
      <c r="F7" s="11"/>
      <c r="G7" s="11"/>
      <c r="H7" s="11"/>
      <c r="I7" s="11"/>
      <c r="J7" s="11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3">
      <c r="A8" s="47">
        <v>44334</v>
      </c>
      <c r="B8" s="50" t="s">
        <v>31</v>
      </c>
      <c r="C8" s="6" t="s">
        <v>11</v>
      </c>
      <c r="D8" s="17" t="s">
        <v>32</v>
      </c>
      <c r="E8" s="10" t="s">
        <v>13</v>
      </c>
      <c r="F8" s="18"/>
      <c r="G8" s="11"/>
      <c r="H8" s="11"/>
      <c r="I8" s="11"/>
      <c r="J8" s="11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3">
      <c r="A9" s="48"/>
      <c r="B9" s="48"/>
      <c r="C9" s="6" t="s">
        <v>24</v>
      </c>
      <c r="D9" s="15" t="s">
        <v>28</v>
      </c>
      <c r="E9" s="7" t="s">
        <v>26</v>
      </c>
      <c r="F9" s="19"/>
      <c r="G9" s="11"/>
      <c r="H9" s="11"/>
      <c r="I9" s="11"/>
      <c r="J9" s="11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3">
      <c r="A10" s="48"/>
      <c r="B10" s="48"/>
      <c r="C10" s="6" t="s">
        <v>24</v>
      </c>
      <c r="D10" s="20" t="s">
        <v>12</v>
      </c>
      <c r="E10" s="7" t="s">
        <v>26</v>
      </c>
      <c r="F10" s="19"/>
      <c r="G10" s="11"/>
      <c r="H10" s="11"/>
      <c r="I10" s="11"/>
      <c r="J10" s="11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3">
      <c r="A11" s="48"/>
      <c r="B11" s="48"/>
      <c r="C11" s="6" t="s">
        <v>11</v>
      </c>
      <c r="D11" s="21" t="s">
        <v>33</v>
      </c>
      <c r="E11" s="10" t="s">
        <v>13</v>
      </c>
      <c r="F11" s="19"/>
      <c r="G11" s="11"/>
      <c r="H11" s="11"/>
      <c r="I11" s="11"/>
      <c r="J11" s="11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3">
      <c r="A12" s="49"/>
      <c r="B12" s="49"/>
      <c r="C12" s="22" t="s">
        <v>34</v>
      </c>
      <c r="D12" s="19"/>
      <c r="E12" s="19"/>
      <c r="F12" s="19"/>
      <c r="G12" s="11"/>
      <c r="H12" s="11"/>
      <c r="I12" s="11"/>
      <c r="J12" s="11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3">
      <c r="A13" s="23"/>
      <c r="B13" s="24"/>
      <c r="C13" s="11"/>
      <c r="D13" s="11"/>
      <c r="E13" s="11"/>
      <c r="F13" s="11"/>
      <c r="G13" s="11"/>
      <c r="H13" s="11"/>
      <c r="I13" s="11"/>
      <c r="J13" s="11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3">
      <c r="A14" s="23"/>
      <c r="B14" s="24"/>
      <c r="C14" s="11"/>
      <c r="D14" s="11"/>
      <c r="E14" s="11"/>
      <c r="F14" s="11"/>
      <c r="G14" s="11"/>
      <c r="H14" s="11"/>
      <c r="I14" s="11"/>
      <c r="J14" s="11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3">
      <c r="A15" s="23"/>
      <c r="B15" s="24"/>
      <c r="C15" s="11"/>
      <c r="D15" s="11"/>
      <c r="E15" s="11"/>
      <c r="F15" s="11"/>
      <c r="G15" s="11"/>
      <c r="H15" s="11"/>
      <c r="I15" s="11"/>
      <c r="J15" s="11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3">
      <c r="A16" s="23"/>
      <c r="B16" s="24"/>
      <c r="C16" s="11"/>
      <c r="D16" s="11"/>
      <c r="E16" s="11"/>
      <c r="F16" s="11"/>
      <c r="G16" s="11"/>
      <c r="H16" s="11"/>
      <c r="I16" s="11"/>
      <c r="J16" s="1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3">
      <c r="A17" s="23"/>
      <c r="B17" s="24"/>
      <c r="C17" s="11"/>
      <c r="D17" s="11"/>
      <c r="E17" s="11"/>
      <c r="F17" s="11"/>
      <c r="G17" s="11"/>
      <c r="H17" s="11"/>
      <c r="I17" s="11"/>
      <c r="J17" s="11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3">
      <c r="A18" s="23"/>
      <c r="B18" s="24"/>
      <c r="C18" s="11"/>
      <c r="D18" s="11"/>
      <c r="E18" s="11"/>
      <c r="F18" s="11"/>
      <c r="G18" s="11"/>
      <c r="H18" s="11"/>
      <c r="I18" s="11"/>
      <c r="J18" s="11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3">
      <c r="A19" s="23"/>
      <c r="B19" s="24"/>
      <c r="C19" s="11"/>
      <c r="D19" s="11"/>
      <c r="E19" s="11"/>
      <c r="F19" s="11"/>
      <c r="G19" s="11"/>
      <c r="H19" s="11"/>
      <c r="I19" s="11"/>
      <c r="J19" s="11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3">
      <c r="A20" s="25"/>
      <c r="B20" s="26"/>
      <c r="C20" s="27"/>
      <c r="D20" s="27"/>
      <c r="E20" s="27"/>
      <c r="F20" s="27"/>
      <c r="G20" s="27"/>
      <c r="H20" s="27"/>
      <c r="I20" s="27"/>
      <c r="J20" s="27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5.75" customHeight="1" x14ac:dyDescent="0.3">
      <c r="A21" s="25"/>
      <c r="B21" s="26"/>
      <c r="C21" s="27"/>
      <c r="D21" s="27"/>
      <c r="E21" s="27"/>
      <c r="F21" s="27"/>
      <c r="G21" s="27"/>
      <c r="H21" s="27"/>
      <c r="I21" s="27"/>
      <c r="J21" s="27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5.75" customHeight="1" x14ac:dyDescent="0.3">
      <c r="A22" s="23"/>
      <c r="B22" s="24"/>
      <c r="C22" s="11"/>
      <c r="D22" s="11"/>
      <c r="E22" s="11"/>
      <c r="F22" s="11"/>
      <c r="G22" s="11"/>
      <c r="H22" s="11"/>
      <c r="I22" s="11"/>
      <c r="J22" s="11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3">
      <c r="A23" s="23"/>
      <c r="B23" s="24"/>
      <c r="C23" s="11"/>
      <c r="D23" s="11"/>
      <c r="E23" s="11"/>
      <c r="F23" s="11"/>
      <c r="G23" s="11"/>
      <c r="H23" s="11"/>
      <c r="I23" s="11"/>
      <c r="J23" s="11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3">
      <c r="A24" s="23"/>
      <c r="B24" s="24"/>
      <c r="C24" s="11"/>
      <c r="D24" s="11"/>
      <c r="E24" s="11"/>
      <c r="F24" s="11"/>
      <c r="G24" s="11"/>
      <c r="H24" s="11"/>
      <c r="I24" s="11"/>
      <c r="J24" s="11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3">
      <c r="A25" s="23"/>
      <c r="B25" s="24"/>
      <c r="C25" s="11"/>
      <c r="D25" s="11"/>
      <c r="E25" s="11"/>
      <c r="F25" s="11"/>
      <c r="G25" s="11"/>
      <c r="H25" s="11"/>
      <c r="I25" s="11"/>
      <c r="J25" s="11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3">
      <c r="A26" s="23"/>
      <c r="B26" s="24"/>
      <c r="C26" s="11"/>
      <c r="D26" s="11"/>
      <c r="E26" s="11"/>
      <c r="F26" s="11"/>
      <c r="G26" s="11"/>
      <c r="H26" s="11"/>
      <c r="I26" s="11"/>
      <c r="J26" s="11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3">
      <c r="A27" s="25"/>
      <c r="B27" s="26"/>
      <c r="C27" s="27"/>
      <c r="D27" s="27"/>
      <c r="E27" s="27"/>
      <c r="F27" s="27"/>
      <c r="G27" s="27"/>
      <c r="H27" s="27"/>
      <c r="I27" s="27"/>
      <c r="J27" s="27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customHeight="1" x14ac:dyDescent="0.3">
      <c r="A28" s="25"/>
      <c r="B28" s="26"/>
      <c r="C28" s="27"/>
      <c r="D28" s="27"/>
      <c r="E28" s="27"/>
      <c r="F28" s="27"/>
      <c r="G28" s="27"/>
      <c r="H28" s="27"/>
      <c r="I28" s="27"/>
      <c r="J28" s="27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customHeight="1" x14ac:dyDescent="0.3">
      <c r="A29" s="23"/>
      <c r="B29" s="24"/>
      <c r="C29" s="11"/>
      <c r="D29" s="11"/>
      <c r="E29" s="11"/>
      <c r="F29" s="11"/>
      <c r="G29" s="11"/>
      <c r="H29" s="11"/>
      <c r="I29" s="11"/>
      <c r="J29" s="11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3">
      <c r="A30" s="23"/>
      <c r="B30" s="24"/>
      <c r="C30" s="11"/>
      <c r="D30" s="11"/>
      <c r="E30" s="11"/>
      <c r="F30" s="11"/>
      <c r="G30" s="11"/>
      <c r="H30" s="11"/>
      <c r="I30" s="11"/>
      <c r="J30" s="11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3">
      <c r="A31" s="23"/>
      <c r="B31" s="24"/>
      <c r="C31" s="11"/>
      <c r="D31" s="11"/>
      <c r="E31" s="11"/>
      <c r="F31" s="11"/>
      <c r="G31" s="11"/>
      <c r="H31" s="11"/>
      <c r="I31" s="11"/>
      <c r="J31" s="11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3">
      <c r="A32" s="23"/>
      <c r="B32" s="24"/>
      <c r="C32" s="11"/>
      <c r="D32" s="11"/>
      <c r="E32" s="11"/>
      <c r="F32" s="11"/>
      <c r="G32" s="11"/>
      <c r="H32" s="11"/>
      <c r="I32" s="11"/>
      <c r="J32" s="11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3">
      <c r="A33" s="23"/>
      <c r="B33" s="24"/>
      <c r="C33" s="11"/>
      <c r="D33" s="11"/>
      <c r="E33" s="11"/>
      <c r="F33" s="11"/>
      <c r="G33" s="11"/>
      <c r="H33" s="11"/>
      <c r="I33" s="11"/>
      <c r="J33" s="11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3">
      <c r="A34" s="25"/>
      <c r="B34" s="26"/>
      <c r="C34" s="27"/>
      <c r="D34" s="27"/>
      <c r="E34" s="27"/>
      <c r="F34" s="27"/>
      <c r="G34" s="27"/>
      <c r="H34" s="27"/>
      <c r="I34" s="27"/>
      <c r="J34" s="27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customHeight="1" x14ac:dyDescent="0.3">
      <c r="A35" s="25"/>
      <c r="B35" s="26"/>
      <c r="C35" s="27"/>
      <c r="D35" s="27"/>
      <c r="E35" s="27"/>
      <c r="F35" s="27"/>
      <c r="G35" s="27"/>
      <c r="H35" s="27"/>
      <c r="I35" s="27"/>
      <c r="J35" s="27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customHeight="1" x14ac:dyDescent="0.3">
      <c r="A36" s="23"/>
      <c r="B36" s="24"/>
      <c r="C36" s="11"/>
      <c r="D36" s="11"/>
      <c r="E36" s="11"/>
      <c r="F36" s="11"/>
      <c r="G36" s="11"/>
      <c r="H36" s="11"/>
      <c r="I36" s="11"/>
      <c r="J36" s="11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3">
      <c r="A37" s="23"/>
      <c r="B37" s="24"/>
      <c r="C37" s="11"/>
      <c r="D37" s="11"/>
      <c r="E37" s="11"/>
      <c r="F37" s="11"/>
      <c r="G37" s="11"/>
      <c r="H37" s="11"/>
      <c r="I37" s="11"/>
      <c r="J37" s="11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3">
      <c r="A38" s="23"/>
      <c r="B38" s="24"/>
      <c r="C38" s="11"/>
      <c r="D38" s="11"/>
      <c r="E38" s="11"/>
      <c r="F38" s="11"/>
      <c r="G38" s="11"/>
      <c r="H38" s="11"/>
      <c r="I38" s="11"/>
      <c r="J38" s="11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3">
      <c r="A39" s="23"/>
      <c r="B39" s="24"/>
      <c r="C39" s="11"/>
      <c r="D39" s="11"/>
      <c r="E39" s="11"/>
      <c r="F39" s="11"/>
      <c r="G39" s="11"/>
      <c r="H39" s="11"/>
      <c r="I39" s="11"/>
      <c r="J39" s="11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3">
      <c r="A40" s="23"/>
      <c r="B40" s="24"/>
      <c r="C40" s="11"/>
      <c r="D40" s="11"/>
      <c r="E40" s="11"/>
      <c r="F40" s="11"/>
      <c r="G40" s="11"/>
      <c r="H40" s="11"/>
      <c r="I40" s="11"/>
      <c r="J40" s="11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3">
      <c r="A41" s="25"/>
      <c r="B41" s="26"/>
      <c r="C41" s="27"/>
      <c r="D41" s="27"/>
      <c r="E41" s="27"/>
      <c r="F41" s="27"/>
      <c r="G41" s="27"/>
      <c r="H41" s="27"/>
      <c r="I41" s="27"/>
      <c r="J41" s="27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5.75" customHeight="1" x14ac:dyDescent="0.3">
      <c r="A42" s="25"/>
      <c r="B42" s="26"/>
      <c r="C42" s="27"/>
      <c r="D42" s="27"/>
      <c r="E42" s="27"/>
      <c r="F42" s="27"/>
      <c r="G42" s="27"/>
      <c r="H42" s="27"/>
      <c r="I42" s="27"/>
      <c r="J42" s="27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5.75" customHeight="1" x14ac:dyDescent="0.3">
      <c r="A43" s="25"/>
      <c r="B43" s="26"/>
      <c r="C43" s="27"/>
      <c r="D43" s="27"/>
      <c r="E43" s="27"/>
      <c r="F43" s="27"/>
      <c r="G43" s="27"/>
      <c r="H43" s="27"/>
      <c r="I43" s="27"/>
      <c r="J43" s="27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5.75" customHeight="1" x14ac:dyDescent="0.3">
      <c r="A44" s="23"/>
      <c r="B44" s="24"/>
      <c r="C44" s="11"/>
      <c r="D44" s="11"/>
      <c r="E44" s="11"/>
      <c r="F44" s="11"/>
      <c r="G44" s="11"/>
      <c r="H44" s="11"/>
      <c r="I44" s="11"/>
      <c r="J44" s="11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3">
      <c r="A45" s="23"/>
      <c r="B45" s="24"/>
      <c r="C45" s="11"/>
      <c r="D45" s="11"/>
      <c r="E45" s="11"/>
      <c r="F45" s="11"/>
      <c r="G45" s="11"/>
      <c r="H45" s="11"/>
      <c r="I45" s="11"/>
      <c r="J45" s="11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3">
      <c r="A46" s="23"/>
      <c r="B46" s="24"/>
      <c r="C46" s="11"/>
      <c r="D46" s="11"/>
      <c r="E46" s="11"/>
      <c r="F46" s="11"/>
      <c r="G46" s="11"/>
      <c r="H46" s="11"/>
      <c r="I46" s="11"/>
      <c r="J46" s="11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3">
      <c r="A47" s="23"/>
      <c r="B47" s="24"/>
      <c r="C47" s="11"/>
      <c r="D47" s="11"/>
      <c r="E47" s="11"/>
      <c r="F47" s="11"/>
      <c r="G47" s="11"/>
      <c r="H47" s="11"/>
      <c r="I47" s="11"/>
      <c r="J47" s="11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3">
      <c r="A48" s="25"/>
      <c r="B48" s="26"/>
      <c r="C48" s="27"/>
      <c r="D48" s="27"/>
      <c r="E48" s="27"/>
      <c r="F48" s="27"/>
      <c r="G48" s="27"/>
      <c r="H48" s="27"/>
      <c r="I48" s="27"/>
      <c r="J48" s="27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5.75" customHeight="1" x14ac:dyDescent="0.3">
      <c r="A49" s="25"/>
      <c r="B49" s="26"/>
      <c r="C49" s="27"/>
      <c r="D49" s="27"/>
      <c r="E49" s="27"/>
      <c r="F49" s="27"/>
      <c r="G49" s="27"/>
      <c r="H49" s="27"/>
      <c r="I49" s="27"/>
      <c r="J49" s="27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5.75" customHeight="1" x14ac:dyDescent="0.3">
      <c r="A50" s="23"/>
      <c r="B50" s="24"/>
      <c r="C50" s="11"/>
      <c r="D50" s="11"/>
      <c r="E50" s="11"/>
      <c r="F50" s="11"/>
      <c r="G50" s="11"/>
      <c r="H50" s="11"/>
      <c r="I50" s="11"/>
      <c r="J50" s="11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3">
      <c r="A51" s="23"/>
      <c r="B51" s="24"/>
      <c r="C51" s="11"/>
      <c r="D51" s="11"/>
      <c r="E51" s="11"/>
      <c r="F51" s="11"/>
      <c r="G51" s="11"/>
      <c r="H51" s="11"/>
      <c r="I51" s="11"/>
      <c r="J51" s="11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3">
      <c r="A52" s="23"/>
      <c r="B52" s="24"/>
      <c r="C52" s="11"/>
      <c r="D52" s="11"/>
      <c r="E52" s="11"/>
      <c r="F52" s="11"/>
      <c r="G52" s="11"/>
      <c r="H52" s="11"/>
      <c r="I52" s="11"/>
      <c r="J52" s="11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3">
      <c r="A53" s="23"/>
      <c r="B53" s="24"/>
      <c r="C53" s="11"/>
      <c r="D53" s="11"/>
      <c r="E53" s="11"/>
      <c r="F53" s="11"/>
      <c r="G53" s="11"/>
      <c r="H53" s="11"/>
      <c r="I53" s="11"/>
      <c r="J53" s="11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3">
      <c r="A54" s="23"/>
      <c r="B54" s="24"/>
      <c r="C54" s="11"/>
      <c r="D54" s="11"/>
      <c r="E54" s="11"/>
      <c r="F54" s="11"/>
      <c r="G54" s="11"/>
      <c r="H54" s="11"/>
      <c r="I54" s="11"/>
      <c r="J54" s="11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3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3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3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3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3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3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3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3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3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3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3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3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3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3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3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3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3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3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3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3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3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3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3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3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3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3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3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3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3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3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3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3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3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3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3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3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3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3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3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3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3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3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3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3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3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3"/>
    <row r="256" spans="1:2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7">
    <mergeCell ref="A8:A12"/>
    <mergeCell ref="B8:B12"/>
    <mergeCell ref="A2:A7"/>
    <mergeCell ref="B2:B7"/>
    <mergeCell ref="D2:D3"/>
    <mergeCell ref="F2:F3"/>
    <mergeCell ref="H2:H3"/>
  </mergeCells>
  <dataValidations count="1">
    <dataValidation type="custom" allowBlank="1" showDropDown="1" showErrorMessage="1" sqref="A2 A8 A13:A54">
      <formula1>OR(NOT(ISERROR(DATEVALUE(A2))), AND(ISNUMBER(A2), LEFT(CELL("format", A2))="D"))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1000"/>
  <sheetViews>
    <sheetView workbookViewId="0">
      <pane ySplit="1" topLeftCell="A2" activePane="bottomLeft" state="frozen"/>
      <selection pane="bottomLeft" activeCell="B3" sqref="B3"/>
    </sheetView>
  </sheetViews>
  <sheetFormatPr defaultColWidth="12.61328125" defaultRowHeight="15" customHeight="1" x14ac:dyDescent="0.3"/>
  <cols>
    <col min="1" max="6" width="18.84375" customWidth="1"/>
  </cols>
  <sheetData>
    <row r="1" ht="15.75" customHeight="1" x14ac:dyDescent="0.3"/>
    <row r="2" ht="15.75" customHeight="1" x14ac:dyDescent="0.3"/>
    <row r="3" ht="15.75" customHeight="1" x14ac:dyDescent="0.3"/>
    <row r="4" ht="15.75" customHeight="1" x14ac:dyDescent="0.3"/>
    <row r="5" ht="15.75" customHeight="1" x14ac:dyDescent="0.3"/>
    <row r="6" ht="15.75" customHeight="1" x14ac:dyDescent="0.3"/>
    <row r="7" ht="15.75" customHeight="1" x14ac:dyDescent="0.3"/>
    <row r="8" ht="15.75" customHeight="1" x14ac:dyDescent="0.3"/>
    <row r="9" ht="15.75" customHeight="1" x14ac:dyDescent="0.3"/>
    <row r="10" ht="15.75" customHeight="1" x14ac:dyDescent="0.3"/>
    <row r="11" ht="15.75" customHeight="1" x14ac:dyDescent="0.3"/>
    <row r="12" ht="15.75" customHeight="1" x14ac:dyDescent="0.3"/>
    <row r="13" ht="15.75" customHeight="1" x14ac:dyDescent="0.3"/>
    <row r="14" ht="15.75" customHeight="1" x14ac:dyDescent="0.3"/>
    <row r="15" ht="15.75" customHeight="1" x14ac:dyDescent="0.3"/>
    <row r="16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workbookViewId="0"/>
  </sheetViews>
  <sheetFormatPr defaultColWidth="12.61328125" defaultRowHeight="15" customHeight="1" x14ac:dyDescent="0.3"/>
  <cols>
    <col min="1" max="1" width="32.23046875" customWidth="1"/>
    <col min="2" max="6" width="12.61328125" customWidth="1"/>
  </cols>
  <sheetData>
    <row r="1" spans="1:5" ht="15.75" customHeight="1" x14ac:dyDescent="0.3">
      <c r="B1" s="29" t="s">
        <v>35</v>
      </c>
      <c r="C1" s="29" t="s">
        <v>36</v>
      </c>
      <c r="D1" s="29" t="s">
        <v>37</v>
      </c>
      <c r="E1" s="29" t="s">
        <v>38</v>
      </c>
    </row>
    <row r="2" spans="1:5" ht="15.75" customHeight="1" x14ac:dyDescent="0.3">
      <c r="A2" s="30" t="s">
        <v>24</v>
      </c>
    </row>
    <row r="3" spans="1:5" ht="15.75" customHeight="1" x14ac:dyDescent="0.3">
      <c r="A3" s="29" t="s">
        <v>39</v>
      </c>
      <c r="B3" s="31">
        <v>1457</v>
      </c>
      <c r="C3" s="31">
        <v>1825</v>
      </c>
      <c r="D3" s="31">
        <v>1791</v>
      </c>
      <c r="E3" s="31">
        <v>2120</v>
      </c>
    </row>
    <row r="4" spans="1:5" ht="15.75" customHeight="1" x14ac:dyDescent="0.3">
      <c r="A4" s="29" t="s">
        <v>40</v>
      </c>
      <c r="B4" s="31"/>
      <c r="C4" s="32">
        <f t="shared" ref="C4:E4" si="0">(C5-C6)/C3</f>
        <v>0.21643835616438356</v>
      </c>
      <c r="D4" s="32">
        <f t="shared" si="0"/>
        <v>-1.8983807928531545E-2</v>
      </c>
      <c r="E4" s="32">
        <f t="shared" si="0"/>
        <v>0.15518867924528301</v>
      </c>
    </row>
    <row r="5" spans="1:5" ht="15.75" customHeight="1" x14ac:dyDescent="0.3">
      <c r="A5" s="29" t="s">
        <v>41</v>
      </c>
      <c r="B5" s="31"/>
      <c r="C5" s="31">
        <v>485</v>
      </c>
      <c r="D5" s="31">
        <v>58</v>
      </c>
      <c r="E5" s="31">
        <v>420</v>
      </c>
    </row>
    <row r="6" spans="1:5" ht="15.75" customHeight="1" x14ac:dyDescent="0.3">
      <c r="A6" s="29" t="s">
        <v>42</v>
      </c>
      <c r="B6" s="31"/>
      <c r="C6" s="31">
        <v>90</v>
      </c>
      <c r="D6" s="31">
        <v>92</v>
      </c>
      <c r="E6" s="31">
        <v>91</v>
      </c>
    </row>
    <row r="7" spans="1:5" ht="15.75" customHeight="1" x14ac:dyDescent="0.3">
      <c r="A7" s="29" t="s">
        <v>43</v>
      </c>
      <c r="B7" s="31">
        <v>68</v>
      </c>
      <c r="C7" s="31">
        <v>80</v>
      </c>
      <c r="D7" s="31">
        <v>92</v>
      </c>
      <c r="E7" s="31">
        <v>106</v>
      </c>
    </row>
    <row r="8" spans="1:5" ht="15.75" customHeight="1" x14ac:dyDescent="0.3">
      <c r="A8" s="29" t="s">
        <v>44</v>
      </c>
      <c r="C8" s="31">
        <v>446</v>
      </c>
      <c r="D8" s="31">
        <v>91</v>
      </c>
      <c r="E8" s="31">
        <v>421</v>
      </c>
    </row>
    <row r="9" spans="1:5" ht="15.75" customHeight="1" x14ac:dyDescent="0.3">
      <c r="A9" s="29" t="s">
        <v>45</v>
      </c>
      <c r="C9" s="31">
        <v>93</v>
      </c>
      <c r="D9" s="31">
        <v>24</v>
      </c>
      <c r="E9" s="31">
        <v>155</v>
      </c>
    </row>
    <row r="10" spans="1:5" ht="15.75" customHeight="1" x14ac:dyDescent="0.3">
      <c r="A10" s="33" t="s">
        <v>46</v>
      </c>
      <c r="B10" s="34"/>
      <c r="C10" s="35">
        <f t="shared" ref="C10:E10" si="1">(C11+C13+C15+C16)/C3</f>
        <v>0.63561643835616444</v>
      </c>
      <c r="D10" s="35">
        <f t="shared" si="1"/>
        <v>0.21049692908989392</v>
      </c>
      <c r="E10" s="35">
        <f t="shared" si="1"/>
        <v>1.3886792452830188</v>
      </c>
    </row>
    <row r="11" spans="1:5" ht="15.75" customHeight="1" x14ac:dyDescent="0.3">
      <c r="A11" s="29" t="s">
        <v>47</v>
      </c>
      <c r="C11" s="31">
        <f>24+14+20+525+10+24+30+108+25+42+104+40+29</f>
        <v>995</v>
      </c>
      <c r="D11" s="31">
        <v>329</v>
      </c>
      <c r="E11" s="31">
        <v>2832</v>
      </c>
    </row>
    <row r="12" spans="1:5" ht="15.75" customHeight="1" x14ac:dyDescent="0.3">
      <c r="A12" s="33" t="s">
        <v>48</v>
      </c>
      <c r="B12" s="34"/>
      <c r="C12" s="36">
        <f>C11/13</f>
        <v>76.538461538461533</v>
      </c>
      <c r="D12" s="36">
        <f>D11/12</f>
        <v>27.416666666666668</v>
      </c>
      <c r="E12" s="36">
        <f>E11/14</f>
        <v>202.28571428571428</v>
      </c>
    </row>
    <row r="13" spans="1:5" ht="15.75" customHeight="1" x14ac:dyDescent="0.3">
      <c r="A13" s="29" t="s">
        <v>49</v>
      </c>
      <c r="C13" s="31">
        <v>9</v>
      </c>
      <c r="D13" s="37">
        <v>4</v>
      </c>
      <c r="E13" s="31">
        <v>5</v>
      </c>
    </row>
    <row r="14" spans="1:5" ht="15.75" customHeight="1" x14ac:dyDescent="0.3">
      <c r="A14" s="33" t="s">
        <v>50</v>
      </c>
      <c r="B14" s="34"/>
      <c r="C14" s="36">
        <f>C13/13</f>
        <v>0.69230769230769229</v>
      </c>
      <c r="D14" s="36">
        <f>D13/12</f>
        <v>0.33333333333333331</v>
      </c>
      <c r="E14" s="36">
        <f>E13/14</f>
        <v>0.35714285714285715</v>
      </c>
    </row>
    <row r="15" spans="1:5" ht="15.75" customHeight="1" x14ac:dyDescent="0.3">
      <c r="A15" s="29" t="s">
        <v>51</v>
      </c>
      <c r="C15" s="31">
        <f>3+2+1+5+3+4+5+31+2+11+67</f>
        <v>134</v>
      </c>
      <c r="D15" s="31">
        <v>38</v>
      </c>
      <c r="E15" s="31">
        <v>57</v>
      </c>
    </row>
    <row r="16" spans="1:5" ht="15.75" customHeight="1" x14ac:dyDescent="0.3">
      <c r="A16" s="29" t="s">
        <v>52</v>
      </c>
      <c r="C16" s="31">
        <f>1+1+2+2+7+1+3+3+2</f>
        <v>22</v>
      </c>
      <c r="D16" s="31">
        <v>6</v>
      </c>
      <c r="E16" s="31">
        <v>50</v>
      </c>
    </row>
    <row r="17" spans="1:5" ht="15.75" customHeight="1" x14ac:dyDescent="0.3">
      <c r="A17" s="33" t="s">
        <v>53</v>
      </c>
      <c r="B17" s="34"/>
      <c r="C17" s="36">
        <f>C16/13</f>
        <v>1.6923076923076923</v>
      </c>
      <c r="D17" s="36">
        <f>D16/12</f>
        <v>0.5</v>
      </c>
      <c r="E17" s="36">
        <f>E16/14</f>
        <v>3.5714285714285716</v>
      </c>
    </row>
    <row r="18" spans="1:5" ht="15.75" customHeight="1" x14ac:dyDescent="0.3">
      <c r="A18" s="31"/>
    </row>
    <row r="19" spans="1:5" ht="15.75" customHeight="1" x14ac:dyDescent="0.3">
      <c r="A19" s="30" t="s">
        <v>54</v>
      </c>
    </row>
    <row r="20" spans="1:5" ht="15.75" customHeight="1" x14ac:dyDescent="0.3">
      <c r="A20" s="29" t="s">
        <v>55</v>
      </c>
      <c r="B20" s="31">
        <v>500</v>
      </c>
      <c r="C20" s="31">
        <v>522</v>
      </c>
      <c r="D20" s="31">
        <v>529</v>
      </c>
      <c r="E20" s="31">
        <v>531</v>
      </c>
    </row>
    <row r="21" spans="1:5" ht="15.75" customHeight="1" x14ac:dyDescent="0.3">
      <c r="A21" s="29" t="s">
        <v>39</v>
      </c>
      <c r="B21" s="31">
        <v>621</v>
      </c>
      <c r="C21" s="31">
        <v>645</v>
      </c>
      <c r="D21" s="31">
        <v>657</v>
      </c>
      <c r="E21" s="31">
        <v>659</v>
      </c>
    </row>
    <row r="22" spans="1:5" ht="15.75" customHeight="1" x14ac:dyDescent="0.3">
      <c r="A22" s="33" t="s">
        <v>46</v>
      </c>
      <c r="B22" s="34"/>
      <c r="C22" s="35">
        <f t="shared" ref="C22:E22" si="2">(C24+C26+C28)/C21</f>
        <v>0.18914728682170542</v>
      </c>
      <c r="D22" s="35">
        <f t="shared" si="2"/>
        <v>0.12024353120243531</v>
      </c>
      <c r="E22" s="35">
        <f t="shared" si="2"/>
        <v>9.7116843702579669E-2</v>
      </c>
    </row>
    <row r="23" spans="1:5" ht="15.75" customHeight="1" x14ac:dyDescent="0.3">
      <c r="A23" s="29" t="s">
        <v>56</v>
      </c>
      <c r="C23" s="31">
        <v>7</v>
      </c>
      <c r="D23" s="31">
        <v>2</v>
      </c>
      <c r="E23" s="31">
        <v>3</v>
      </c>
    </row>
    <row r="24" spans="1:5" ht="15.75" customHeight="1" x14ac:dyDescent="0.3">
      <c r="A24" s="29" t="s">
        <v>57</v>
      </c>
      <c r="C24" s="31">
        <f>6+4+14+17+5+6+8+7+5+6+7+2+16</f>
        <v>103</v>
      </c>
      <c r="D24" s="31">
        <v>65</v>
      </c>
      <c r="E24" s="31">
        <v>43</v>
      </c>
    </row>
    <row r="25" spans="1:5" ht="15.75" customHeight="1" x14ac:dyDescent="0.3">
      <c r="A25" s="33" t="s">
        <v>48</v>
      </c>
      <c r="B25" s="34"/>
      <c r="C25" s="36">
        <f>C24/13</f>
        <v>7.9230769230769234</v>
      </c>
      <c r="D25" s="36">
        <f>D24/12</f>
        <v>5.416666666666667</v>
      </c>
      <c r="E25" s="36">
        <f>E24/13</f>
        <v>3.3076923076923075</v>
      </c>
    </row>
    <row r="26" spans="1:5" ht="15.75" customHeight="1" x14ac:dyDescent="0.3">
      <c r="A26" s="29" t="s">
        <v>58</v>
      </c>
      <c r="C26" s="31">
        <f>2+2+1+1+1+6+1+1+2</f>
        <v>17</v>
      </c>
      <c r="D26" s="31">
        <v>13</v>
      </c>
      <c r="E26" s="31">
        <v>21</v>
      </c>
    </row>
    <row r="27" spans="1:5" ht="15.75" customHeight="1" x14ac:dyDescent="0.3">
      <c r="A27" s="33" t="s">
        <v>50</v>
      </c>
      <c r="B27" s="34"/>
      <c r="C27" s="36">
        <f>C26/13</f>
        <v>1.3076923076923077</v>
      </c>
      <c r="D27" s="36">
        <f>D26/12</f>
        <v>1.0833333333333333</v>
      </c>
      <c r="E27" s="36">
        <f>E26/13</f>
        <v>1.6153846153846154</v>
      </c>
    </row>
    <row r="28" spans="1:5" ht="15.75" customHeight="1" x14ac:dyDescent="0.3">
      <c r="A28" s="29" t="s">
        <v>59</v>
      </c>
      <c r="C28" s="31">
        <f>1+1</f>
        <v>2</v>
      </c>
      <c r="D28" s="31">
        <v>1</v>
      </c>
      <c r="E28" s="31">
        <v>0</v>
      </c>
    </row>
    <row r="29" spans="1:5" ht="15.75" customHeight="1" x14ac:dyDescent="0.3">
      <c r="A29" s="33" t="s">
        <v>53</v>
      </c>
      <c r="B29" s="34"/>
      <c r="C29" s="36">
        <f>C28/13</f>
        <v>0.15384615384615385</v>
      </c>
      <c r="D29" s="36">
        <f>D28/12</f>
        <v>8.3333333333333329E-2</v>
      </c>
      <c r="E29" s="34">
        <f>E28/13</f>
        <v>0</v>
      </c>
    </row>
    <row r="30" spans="1:5" ht="15.75" customHeight="1" x14ac:dyDescent="0.3"/>
    <row r="31" spans="1:5" ht="15.75" customHeight="1" x14ac:dyDescent="0.3"/>
    <row r="32" spans="1:5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00"/>
  <sheetViews>
    <sheetView workbookViewId="0">
      <pane ySplit="1" topLeftCell="A2" activePane="bottomLeft" state="frozen"/>
      <selection pane="bottomLeft" activeCell="B3" sqref="B3"/>
    </sheetView>
  </sheetViews>
  <sheetFormatPr defaultColWidth="12.61328125" defaultRowHeight="15" customHeight="1" x14ac:dyDescent="0.3"/>
  <cols>
    <col min="1" max="1" width="12.61328125" customWidth="1"/>
    <col min="2" max="2" width="20.4609375" customWidth="1"/>
    <col min="3" max="3" width="12.61328125" customWidth="1"/>
    <col min="4" max="4" width="16.61328125" customWidth="1"/>
    <col min="5" max="5" width="17.15234375" customWidth="1"/>
    <col min="6" max="6" width="14.765625" customWidth="1"/>
    <col min="8" max="8" width="18.3828125" customWidth="1"/>
  </cols>
  <sheetData>
    <row r="1" spans="1:8" ht="15.75" customHeight="1" x14ac:dyDescent="0.3">
      <c r="A1" s="38" t="s">
        <v>0</v>
      </c>
      <c r="B1" s="39" t="s">
        <v>13</v>
      </c>
      <c r="C1" s="38" t="s">
        <v>47</v>
      </c>
      <c r="D1" s="38" t="s">
        <v>49</v>
      </c>
      <c r="E1" s="38" t="s">
        <v>51</v>
      </c>
      <c r="F1" s="38" t="s">
        <v>52</v>
      </c>
      <c r="G1" s="39" t="s">
        <v>60</v>
      </c>
      <c r="H1" s="38" t="s">
        <v>61</v>
      </c>
    </row>
    <row r="2" spans="1:8" ht="15.75" customHeight="1" x14ac:dyDescent="0.3">
      <c r="A2" s="54" t="s">
        <v>24</v>
      </c>
      <c r="B2" s="55"/>
      <c r="C2" s="55"/>
      <c r="D2" s="55"/>
      <c r="E2" s="55"/>
      <c r="F2" s="55"/>
      <c r="G2" s="55"/>
      <c r="H2" s="56"/>
    </row>
    <row r="3" spans="1:8" ht="15.75" customHeight="1" x14ac:dyDescent="0.3">
      <c r="A3" s="40" t="s">
        <v>62</v>
      </c>
      <c r="B3" s="41" t="s">
        <v>63</v>
      </c>
      <c r="C3" s="40"/>
      <c r="D3" s="57">
        <v>2121</v>
      </c>
      <c r="E3" s="55"/>
      <c r="F3" s="55"/>
      <c r="G3" s="55"/>
      <c r="H3" s="56"/>
    </row>
    <row r="4" spans="1:8" ht="15.75" customHeight="1" x14ac:dyDescent="0.3">
      <c r="A4" s="42" t="s">
        <v>64</v>
      </c>
      <c r="B4" s="43" t="s">
        <v>65</v>
      </c>
      <c r="C4" s="42">
        <v>39</v>
      </c>
      <c r="D4" s="42">
        <v>0</v>
      </c>
      <c r="E4" s="42">
        <v>1</v>
      </c>
      <c r="F4" s="42">
        <v>2</v>
      </c>
      <c r="G4" s="44">
        <f>(C4+D4+E4+F4)/D3</f>
        <v>1.9801980198019802E-2</v>
      </c>
      <c r="H4" s="42">
        <v>814</v>
      </c>
    </row>
    <row r="5" spans="1:8" ht="15.75" customHeight="1" x14ac:dyDescent="0.3">
      <c r="A5" s="42" t="s">
        <v>66</v>
      </c>
      <c r="B5" s="45" t="s">
        <v>67</v>
      </c>
      <c r="C5" s="42">
        <v>45</v>
      </c>
      <c r="D5" s="42">
        <v>2</v>
      </c>
      <c r="E5" s="42">
        <v>2</v>
      </c>
      <c r="F5" s="42">
        <v>6</v>
      </c>
      <c r="G5" s="44">
        <f>(C5+D5+E5+F5)/D3</f>
        <v>2.593116454502593E-2</v>
      </c>
      <c r="H5" s="42">
        <v>876</v>
      </c>
    </row>
    <row r="6" spans="1:8" ht="15.75" customHeight="1" x14ac:dyDescent="0.3">
      <c r="A6" s="42" t="s">
        <v>68</v>
      </c>
      <c r="B6" s="45" t="s">
        <v>69</v>
      </c>
      <c r="C6" s="42">
        <v>36</v>
      </c>
      <c r="D6" s="42">
        <v>1</v>
      </c>
      <c r="E6" s="42">
        <v>1</v>
      </c>
      <c r="F6" s="42">
        <v>7</v>
      </c>
      <c r="G6" s="44">
        <f>(C6+D6+E6+F6)/D3</f>
        <v>2.1216407355021217E-2</v>
      </c>
      <c r="H6" s="42">
        <v>974</v>
      </c>
    </row>
    <row r="7" spans="1:8" ht="15.75" customHeight="1" x14ac:dyDescent="0.3">
      <c r="A7" s="42" t="s">
        <v>70</v>
      </c>
      <c r="B7" s="45" t="s">
        <v>71</v>
      </c>
      <c r="C7" s="42">
        <v>48</v>
      </c>
      <c r="D7" s="42">
        <v>1</v>
      </c>
      <c r="E7" s="42">
        <v>7</v>
      </c>
      <c r="F7" s="42">
        <v>1</v>
      </c>
      <c r="G7" s="44">
        <f>(C7+D7+E7+F7)/D3</f>
        <v>2.6874115983026876E-2</v>
      </c>
      <c r="H7" s="42">
        <v>886</v>
      </c>
    </row>
    <row r="8" spans="1:8" ht="15.75" customHeight="1" x14ac:dyDescent="0.3">
      <c r="A8" s="54" t="s">
        <v>54</v>
      </c>
      <c r="B8" s="55"/>
      <c r="C8" s="55"/>
      <c r="D8" s="55"/>
      <c r="E8" s="55"/>
      <c r="F8" s="55"/>
      <c r="G8" s="55"/>
      <c r="H8" s="56"/>
    </row>
    <row r="9" spans="1:8" ht="15.75" customHeight="1" x14ac:dyDescent="0.3">
      <c r="A9" s="40" t="s">
        <v>62</v>
      </c>
      <c r="B9" s="41" t="s">
        <v>63</v>
      </c>
      <c r="C9" s="40"/>
      <c r="D9" s="57">
        <v>531</v>
      </c>
      <c r="E9" s="55"/>
      <c r="F9" s="55"/>
      <c r="G9" s="55"/>
      <c r="H9" s="56"/>
    </row>
    <row r="10" spans="1:8" ht="15.75" customHeight="1" x14ac:dyDescent="0.3">
      <c r="A10" s="42" t="s">
        <v>64</v>
      </c>
      <c r="B10" s="43" t="s">
        <v>65</v>
      </c>
      <c r="C10" s="42">
        <v>1</v>
      </c>
      <c r="D10" s="42">
        <v>0</v>
      </c>
      <c r="E10" s="46" t="s">
        <v>72</v>
      </c>
      <c r="F10" s="42">
        <v>0</v>
      </c>
      <c r="G10" s="44">
        <f>(C10+D10+F10)/D9</f>
        <v>1.8832391713747645E-3</v>
      </c>
      <c r="H10" s="42">
        <v>50</v>
      </c>
    </row>
    <row r="11" spans="1:8" ht="15.75" customHeight="1" x14ac:dyDescent="0.3">
      <c r="A11" s="42" t="s">
        <v>66</v>
      </c>
      <c r="B11" s="45" t="s">
        <v>67</v>
      </c>
      <c r="C11" s="42">
        <v>2</v>
      </c>
      <c r="D11" s="42">
        <v>0</v>
      </c>
      <c r="E11" s="46" t="s">
        <v>72</v>
      </c>
      <c r="F11" s="42">
        <v>0</v>
      </c>
      <c r="G11" s="44">
        <f>(C11+D11+F11)/D9</f>
        <v>3.766478342749529E-3</v>
      </c>
      <c r="H11" s="42">
        <v>717</v>
      </c>
    </row>
    <row r="12" spans="1:8" ht="15.75" customHeight="1" x14ac:dyDescent="0.3">
      <c r="A12" s="42" t="s">
        <v>68</v>
      </c>
      <c r="B12" s="45" t="s">
        <v>69</v>
      </c>
      <c r="C12" s="42">
        <v>4</v>
      </c>
      <c r="D12" s="42">
        <v>2</v>
      </c>
      <c r="E12" s="46" t="s">
        <v>72</v>
      </c>
      <c r="F12" s="42">
        <v>0</v>
      </c>
      <c r="G12" s="44">
        <f>(C12+D12+F12)/D9</f>
        <v>1.1299435028248588E-2</v>
      </c>
      <c r="H12" s="42">
        <v>146</v>
      </c>
    </row>
    <row r="13" spans="1:8" ht="15.75" customHeight="1" x14ac:dyDescent="0.3">
      <c r="A13" s="42" t="s">
        <v>70</v>
      </c>
      <c r="B13" s="45" t="s">
        <v>71</v>
      </c>
      <c r="C13" s="42">
        <v>3</v>
      </c>
      <c r="D13" s="42">
        <v>5</v>
      </c>
      <c r="E13" s="46" t="s">
        <v>72</v>
      </c>
      <c r="F13" s="42">
        <v>0</v>
      </c>
      <c r="G13" s="44">
        <f>(C13+D13+F13)/D9</f>
        <v>1.5065913370998116E-2</v>
      </c>
      <c r="H13" s="42">
        <v>47</v>
      </c>
    </row>
    <row r="14" spans="1:8" ht="15.75" customHeight="1" x14ac:dyDescent="0.3"/>
    <row r="15" spans="1:8" ht="15.75" customHeight="1" x14ac:dyDescent="0.3"/>
    <row r="16" spans="1:8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4">
    <mergeCell ref="A2:H2"/>
    <mergeCell ref="D3:H3"/>
    <mergeCell ref="A8:H8"/>
    <mergeCell ref="D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Plan treści</vt:lpstr>
      <vt:lpstr>Form responses 1</vt:lpstr>
      <vt:lpstr>Raport z zaangażowania ogólne</vt:lpstr>
      <vt:lpstr>Raport zaangażowania według pos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2023-03-24T14:59:26Z</dcterms:created>
  <dcterms:modified xsi:type="dcterms:W3CDTF">2023-03-24T14:59:26Z</dcterms:modified>
</cp:coreProperties>
</file>